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E20" i="7" l="1"/>
  <c r="D20" i="7"/>
  <c r="E19" i="7"/>
  <c r="D19" i="7"/>
  <c r="E18" i="7"/>
  <c r="D18" i="7"/>
  <c r="E17" i="7"/>
  <c r="D17" i="7"/>
  <c r="E16" i="7"/>
  <c r="D16" i="7"/>
  <c r="E15" i="7"/>
  <c r="D15" i="7"/>
  <c r="B2" i="1" l="1"/>
  <c r="E12" i="7" l="1"/>
  <c r="E11" i="7"/>
  <c r="E10" i="7"/>
  <c r="E9" i="7"/>
  <c r="E8" i="7"/>
  <c r="E7" i="7"/>
  <c r="D12" i="7"/>
  <c r="D11" i="7"/>
  <c r="D10" i="7"/>
  <c r="D9" i="7"/>
  <c r="D8" i="7"/>
  <c r="D7" i="7"/>
  <c r="C5" i="7"/>
  <c r="G4" i="7"/>
  <c r="C18" i="7" l="1"/>
  <c r="C12" i="7"/>
  <c r="C8" i="7"/>
  <c r="C19" i="7"/>
  <c r="C15" i="7"/>
  <c r="C9" i="7"/>
  <c r="C20" i="7"/>
  <c r="C16" i="7"/>
  <c r="C10" i="7"/>
  <c r="C17" i="7"/>
  <c r="C11" i="7"/>
  <c r="C7" i="7"/>
  <c r="I2" i="7"/>
  <c r="J2" i="7" s="1"/>
  <c r="I3" i="7"/>
  <c r="J3" i="7" s="1"/>
  <c r="C24" i="7" l="1"/>
  <c r="C21" i="7"/>
  <c r="C27" i="7"/>
  <c r="C28" i="7"/>
  <c r="C26" i="7"/>
  <c r="C23" i="7"/>
  <c r="C25" i="7"/>
  <c r="C13" i="7"/>
  <c r="C29" i="7" l="1"/>
  <c r="D2" i="1" l="1"/>
  <c r="C2" i="1"/>
  <c r="G32" i="7" l="1"/>
  <c r="G31" i="7"/>
  <c r="G33" i="7"/>
  <c r="G35" i="7"/>
  <c r="G34" i="7"/>
  <c r="G36" i="7"/>
  <c r="E35" i="7"/>
  <c r="E34" i="7"/>
  <c r="E36" i="7"/>
  <c r="E32" i="7"/>
  <c r="E31" i="7"/>
  <c r="E33" i="7"/>
  <c r="D36" i="7"/>
  <c r="D35" i="7"/>
  <c r="D34" i="7"/>
  <c r="D33" i="7"/>
  <c r="D32" i="7"/>
  <c r="D31" i="7"/>
  <c r="F36" i="7"/>
  <c r="F35" i="7"/>
  <c r="F34" i="7"/>
  <c r="F33" i="7"/>
  <c r="F32" i="7"/>
  <c r="F31" i="7"/>
  <c r="C33" i="7"/>
  <c r="C35" i="7"/>
  <c r="C32" i="7"/>
  <c r="C36" i="7"/>
  <c r="C31" i="7"/>
  <c r="C34" i="7"/>
  <c r="G20" i="7"/>
  <c r="G16" i="7"/>
  <c r="G18" i="7"/>
  <c r="G17" i="7"/>
  <c r="G19" i="7"/>
  <c r="F16" i="7"/>
  <c r="F20" i="7"/>
  <c r="F18" i="7"/>
  <c r="F17" i="7"/>
  <c r="F19" i="7"/>
  <c r="E37" i="7" l="1"/>
  <c r="D23" i="7"/>
  <c r="F23" i="7" s="1"/>
  <c r="G37" i="7"/>
  <c r="E23" i="7"/>
  <c r="G23" i="7" s="1"/>
  <c r="F37" i="7"/>
  <c r="C37" i="7"/>
  <c r="D37" i="7"/>
  <c r="E21" i="7"/>
  <c r="G21" i="7" s="1"/>
  <c r="G15" i="7"/>
  <c r="D21" i="7"/>
  <c r="F21" i="7" s="1"/>
  <c r="F15" i="7"/>
  <c r="G10" i="7"/>
  <c r="E26" i="7"/>
  <c r="G26" i="7" s="1"/>
  <c r="G11" i="7"/>
  <c r="G8" i="7"/>
  <c r="E24" i="7"/>
  <c r="G24" i="7" s="1"/>
  <c r="G9" i="7"/>
  <c r="E25" i="7"/>
  <c r="G25" i="7" s="1"/>
  <c r="G12" i="7"/>
  <c r="F9" i="7"/>
  <c r="D25" i="7"/>
  <c r="F25" i="7" s="1"/>
  <c r="F12" i="7"/>
  <c r="F8" i="7"/>
  <c r="D24" i="7"/>
  <c r="F24" i="7" s="1"/>
  <c r="F10" i="7"/>
  <c r="F11" i="7"/>
  <c r="E13" i="7"/>
  <c r="G7" i="7"/>
  <c r="D13" i="7"/>
  <c r="F7" i="7"/>
  <c r="F29" i="7" l="1"/>
  <c r="G29" i="7"/>
  <c r="G13" i="7"/>
  <c r="F13" i="7"/>
</calcChain>
</file>

<file path=xl/sharedStrings.xml><?xml version="1.0" encoding="utf-8"?>
<sst xmlns="http://schemas.openxmlformats.org/spreadsheetml/2006/main" count="109361" uniqueCount="1587">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</sst>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773"/>
  <sheetViews>
    <sheetView showGridLines="0" topLeftCell="A26751" zoomScaleNormal="100" workbookViewId="0">
      <selection activeCell="C26775" sqref="C26775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773" si="1257">WEEKNUM(A26761)</f>
        <v>29</v>
      </c>
      <c r="C26761" s="4">
        <f t="shared" ref="C26761:C26773" si="1258">MONTH(A26761)</f>
        <v>7</v>
      </c>
      <c r="D26761" s="4">
        <f t="shared" ref="D26761:D26773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43544</v>
      </c>
    </row>
    <row r="2" spans="1:6" x14ac:dyDescent="0.25">
      <c r="A2" s="22" t="s">
        <v>1043</v>
      </c>
      <c r="B2" s="23">
        <v>43544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0</v>
      </c>
      <c r="C4" s="38" t="e">
        <v>#DIV/0!</v>
      </c>
      <c r="D4" s="38" t="e">
        <v>#DIV/0!</v>
      </c>
      <c r="E4" s="39" t="e">
        <v>#DIV/0!</v>
      </c>
      <c r="F4" s="39" t="e">
        <v>#DIV/0!</v>
      </c>
    </row>
    <row r="5" spans="1:6" x14ac:dyDescent="0.25">
      <c r="A5" s="21" t="s">
        <v>6</v>
      </c>
      <c r="B5" s="38">
        <v>0</v>
      </c>
      <c r="C5" s="38" t="e">
        <v>#DIV/0!</v>
      </c>
      <c r="D5" s="38" t="e">
        <v>#DIV/0!</v>
      </c>
      <c r="E5" s="39" t="e">
        <v>#DIV/0!</v>
      </c>
      <c r="F5" s="39" t="e">
        <v>#DIV/0!</v>
      </c>
    </row>
    <row r="6" spans="1:6" x14ac:dyDescent="0.25">
      <c r="A6" s="21" t="s">
        <v>5</v>
      </c>
      <c r="B6" s="38">
        <v>0</v>
      </c>
      <c r="C6" s="38" t="e">
        <v>#DIV/0!</v>
      </c>
      <c r="D6" s="38" t="e">
        <v>#DIV/0!</v>
      </c>
      <c r="E6" s="39" t="e">
        <v>#DIV/0!</v>
      </c>
      <c r="F6" s="39" t="e">
        <v>#DIV/0!</v>
      </c>
    </row>
    <row r="7" spans="1:6" x14ac:dyDescent="0.25">
      <c r="A7" s="21" t="s">
        <v>7</v>
      </c>
      <c r="B7" s="38">
        <v>0</v>
      </c>
      <c r="C7" s="38">
        <v>0</v>
      </c>
      <c r="D7" s="38" t="e">
        <v>#DIV/0!</v>
      </c>
      <c r="E7" s="39">
        <v>0</v>
      </c>
      <c r="F7" s="39" t="e">
        <v>#DIV/0!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0</v>
      </c>
      <c r="C10" s="38">
        <v>4426</v>
      </c>
      <c r="D10" s="38">
        <v>8457</v>
      </c>
      <c r="E10" s="39">
        <v>-1</v>
      </c>
      <c r="F10" s="39">
        <v>-1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</row>
    <row r="13" spans="1:6" x14ac:dyDescent="0.25">
      <c r="A13" s="21" t="s">
        <v>6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</row>
    <row r="14" spans="1:6" x14ac:dyDescent="0.25">
      <c r="A14" s="21" t="s">
        <v>5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</row>
    <row r="15" spans="1:6" x14ac:dyDescent="0.25">
      <c r="A15" s="21" t="s">
        <v>7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</row>
    <row r="16" spans="1:6" x14ac:dyDescent="0.25">
      <c r="A16" s="21" t="s">
        <v>8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</row>
    <row r="18" spans="1:6" x14ac:dyDescent="0.25">
      <c r="A18" s="21" t="s">
        <v>4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EF5B6D2-4BBE-4779-B767-C5144FB6480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20A934A9-C7BF-4A85-89C4-67803D12950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I32" sqref="I32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 ca="1">+C5-366</f>
        <v>43178</v>
      </c>
      <c r="J2" s="35" t="str">
        <f ca="1">CONCATENATE("&lt;",I2)</f>
        <v>&lt;43178</v>
      </c>
    </row>
    <row r="3" spans="1:10" x14ac:dyDescent="0.25">
      <c r="I3" s="34">
        <f ca="1">+C5-30</f>
        <v>43514</v>
      </c>
      <c r="J3" s="35" t="str">
        <f ca="1">CONCATENATE("&lt;",I3)</f>
        <v>&lt;43514</v>
      </c>
    </row>
    <row r="4" spans="1:10" ht="17.25" thickBot="1" x14ac:dyDescent="0.3">
      <c r="B4" s="41" t="s">
        <v>1054</v>
      </c>
      <c r="C4" s="14"/>
      <c r="D4" s="14"/>
      <c r="E4" s="14"/>
      <c r="G4" s="36">
        <f ca="1">TODAY()</f>
        <v>43544</v>
      </c>
    </row>
    <row r="5" spans="1:10" ht="20.100000000000001" customHeight="1" x14ac:dyDescent="0.25">
      <c r="B5" s="22" t="s">
        <v>1043</v>
      </c>
      <c r="C5" s="23">
        <f ca="1">TODAY()</f>
        <v>43544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f ca="1">SUMIFS(Histórico!$N$2:$N$500000,Histórico!$H$2:$H$500000,"Rosario Norte",Histórico!$A$2:$A$500000,CuadroWeb_fórmulas!$C$5)</f>
        <v>0</v>
      </c>
      <c r="D7" s="24" t="e">
        <f ca="1">AVERAGEIFS(Histórico!$N$2:$N$500000,Histórico!$H$2:$H$500000,"Rosario Norte",Histórico!$B$2:$B$500000,WEEKNUM(TODAY()-7),Histórico!$D$2:$D$500000,YEAR(TODAY()-7))*13</f>
        <v>#DIV/0!</v>
      </c>
      <c r="E7" s="24" t="e">
        <f ca="1">AVERAGEIFS(Histórico!$N$2:$N$500000,Histórico!$H$2:$H$500000,"Rosario Norte",Histórico!$B$2:$B$500000,WEEKNUM(TODAY()),Histórico!$D$2:$D$500000,YEAR(TODAY()-365))*13</f>
        <v>#DIV/0!</v>
      </c>
      <c r="F7" s="25" t="e">
        <f ca="1">C7/D7-1</f>
        <v>#DIV/0!</v>
      </c>
      <c r="G7" s="25" t="e">
        <f ca="1">C7/E7-1</f>
        <v>#DIV/0!</v>
      </c>
    </row>
    <row r="8" spans="1:10" ht="12.95" hidden="1" customHeight="1" x14ac:dyDescent="0.25">
      <c r="B8" s="21" t="s">
        <v>6</v>
      </c>
      <c r="C8" s="24">
        <f ca="1">SUMIFS(Histórico!$K$2:$K$500000,Histórico!$H$2:$H$500000,"Rosario Norte",Histórico!$A$2:$A$500000,CuadroWeb_fórmulas!$C$5)</f>
        <v>0</v>
      </c>
      <c r="D8" s="24" t="e">
        <f ca="1">AVERAGEIFS(Histórico!$K$2:$K$500000,Histórico!$H$2:$H$500000,"Rosario Norte",Histórico!$B$2:$B$500000,WEEKNUM(TODAY()-7),Histórico!$D$2:$D$500000,YEAR(TODAY()-7))*13</f>
        <v>#DIV/0!</v>
      </c>
      <c r="E8" s="24" t="e">
        <f ca="1">AVERAGEIFS(Histórico!$K$2:$K$500000,Histórico!$H$2:$H$500000,"Rosario Norte",Histórico!$B$2:$B$500000,WEEKNUM(TODAY()),Histórico!$D$2:$D$500000,YEAR(TODAY()-365))*13</f>
        <v>#DIV/0!</v>
      </c>
      <c r="F8" s="25" t="e">
        <f t="shared" ref="F8:F13" ca="1" si="0">C8/D8-1</f>
        <v>#DIV/0!</v>
      </c>
      <c r="G8" s="25" t="e">
        <f t="shared" ref="G8:G13" ca="1" si="1">C8/E8-1</f>
        <v>#DIV/0!</v>
      </c>
    </row>
    <row r="9" spans="1:10" ht="12.95" hidden="1" customHeight="1" x14ac:dyDescent="0.25">
      <c r="B9" s="21" t="s">
        <v>5</v>
      </c>
      <c r="C9" s="24">
        <f ca="1">SUMIFS(Histórico!$J$2:$J$500000,Histórico!$H$2:$H$500000,"Rosario Norte",Histórico!$A$2:$A$500000,CuadroWeb_fórmulas!$C$5)</f>
        <v>0</v>
      </c>
      <c r="D9" s="24" t="e">
        <f ca="1">AVERAGEIFS(Histórico!$J$2:$J$500000,Histórico!$H$2:$H$500000,"Rosario Norte",Histórico!$B$2:$B$500000,WEEKNUM(TODAY()-7),Histórico!$D$2:$D$500000,YEAR(TODAY()-7))*13</f>
        <v>#DIV/0!</v>
      </c>
      <c r="E9" s="24" t="e">
        <f ca="1">AVERAGEIFS(Histórico!$J$2:$J$500000,Histórico!$H$2:$H$500000,"Rosario Norte",Histórico!$B$2:$B$500000,WEEKNUM(TODAY()),Histórico!$D$2:$D$500000,YEAR(TODAY()-365))*13</f>
        <v>#DIV/0!</v>
      </c>
      <c r="F9" s="25" t="e">
        <f t="shared" ca="1" si="0"/>
        <v>#DIV/0!</v>
      </c>
      <c r="G9" s="25" t="e">
        <f t="shared" ca="1" si="1"/>
        <v>#DIV/0!</v>
      </c>
    </row>
    <row r="10" spans="1:10" ht="12.95" hidden="1" customHeight="1" x14ac:dyDescent="0.25">
      <c r="B10" s="21" t="s">
        <v>7</v>
      </c>
      <c r="C10" s="24">
        <f ca="1">SUMIFS(Histórico!$L$2:$L$500000,Histórico!$H$2:$H$500000,"Rosario Norte",Histórico!$A$2:$A$500000,CuadroWeb_fórmulas!$C$5)</f>
        <v>0</v>
      </c>
      <c r="D10" s="24" t="e">
        <f ca="1">AVERAGEIFS(Histórico!$L$2:$L$500000,Histórico!$H$2:$H$500000,"Rosario Norte",Histórico!$B$2:$B$500000,WEEKNUM(TODAY()-7),Histórico!$D$2:$D$500000,YEAR(TODAY()-7))*13</f>
        <v>#DIV/0!</v>
      </c>
      <c r="E10" s="24" t="e">
        <f ca="1">AVERAGEIFS(Histórico!$L$2:$L$500000,Histórico!$H$2:$H$500000,"Rosario Norte",Histórico!$B$2:$B$500000,WEEKNUM(TODAY()),Histórico!$D$2:$D$500000,YEAR(TODAY()-365))*13</f>
        <v>#DIV/0!</v>
      </c>
      <c r="F10" s="25" t="e">
        <f t="shared" ca="1" si="0"/>
        <v>#DIV/0!</v>
      </c>
      <c r="G10" s="25" t="e">
        <f t="shared" ca="1" si="1"/>
        <v>#DIV/0!</v>
      </c>
    </row>
    <row r="11" spans="1:10" ht="12.95" hidden="1" customHeight="1" x14ac:dyDescent="0.25">
      <c r="B11" s="21" t="s">
        <v>8</v>
      </c>
      <c r="C11" s="24">
        <f ca="1">SUMIFS(Histórico!$M$2:$M$500000,Histórico!$H$2:$H$500000,"Rosario Norte",Histórico!$A$2:$A$500000,CuadroWeb_fórmulas!$C$5)</f>
        <v>0</v>
      </c>
      <c r="D11" s="24" t="e">
        <f ca="1">AVERAGEIFS(Histórico!$M$2:$M$500000,Histórico!$H$2:$H$500000,"Rosario Norte",Histórico!$B$2:$B$500000,WEEKNUM(TODAY()-7),Histórico!$D$2:$D$500000,YEAR(TODAY()-7))*13</f>
        <v>#DIV/0!</v>
      </c>
      <c r="E11" s="24" t="e">
        <f ca="1">AVERAGEIFS(Histórico!$M$2:$M$500000,Histórico!$H$2:$H$500000,"Rosario Norte",Histórico!$B$2:$B$500000,WEEKNUM(TODAY()),Histórico!$D$2:$D$500000,YEAR(TODAY()-365))*13</f>
        <v>#DIV/0!</v>
      </c>
      <c r="F11" s="25" t="e">
        <f t="shared" ca="1" si="0"/>
        <v>#DIV/0!</v>
      </c>
      <c r="G11" s="25" t="e">
        <f t="shared" ca="1" si="1"/>
        <v>#DIV/0!</v>
      </c>
    </row>
    <row r="12" spans="1:10" ht="12.95" hidden="1" customHeight="1" x14ac:dyDescent="0.25">
      <c r="B12" s="21" t="s">
        <v>10</v>
      </c>
      <c r="C12" s="24">
        <f ca="1">SUMIFS(Histórico!$O$2:$O$500000,Histórico!$H$2:$H$500000,"Rosario Norte",Histórico!$A$2:$A$500000,CuadroWeb_fórmulas!$C$5)</f>
        <v>0</v>
      </c>
      <c r="D12" s="24" t="e">
        <f ca="1">AVERAGEIFS(Histórico!$O$2:$O$500000,Histórico!$H$2:$H$500000,"Rosario Norte",Histórico!$B$2:$B$500000,WEEKNUM(TODAY()-7),Histórico!$D$2:$D$500000,YEAR(TODAY()-7))*13</f>
        <v>#DIV/0!</v>
      </c>
      <c r="E12" s="24" t="e">
        <f ca="1">AVERAGEIFS(Histórico!$O$2:$O$500000,Histórico!$H$2:$H$500000,"Rosario Norte",Histórico!$B$2:$B$500000,WEEKNUM(TODAY()),Histórico!$D$2:$D$500000,YEAR(TODAY()-365))*13</f>
        <v>#DIV/0!</v>
      </c>
      <c r="F12" s="25" t="e">
        <f t="shared" ca="1" si="0"/>
        <v>#DIV/0!</v>
      </c>
      <c r="G12" s="25" t="e">
        <f t="shared" ca="1" si="1"/>
        <v>#DIV/0!</v>
      </c>
    </row>
    <row r="13" spans="1:10" ht="12.95" hidden="1" customHeight="1" x14ac:dyDescent="0.25">
      <c r="B13" s="21" t="s">
        <v>4</v>
      </c>
      <c r="C13" s="24">
        <f ca="1">SUM(C7:C12)</f>
        <v>0</v>
      </c>
      <c r="D13" s="24" t="e">
        <f ca="1">SUM(D7:D12)</f>
        <v>#DIV/0!</v>
      </c>
      <c r="E13" s="24" t="e">
        <f ca="1">SUM(E7:E12)</f>
        <v>#DIV/0!</v>
      </c>
      <c r="F13" s="25" t="e">
        <f t="shared" ca="1" si="0"/>
        <v>#DIV/0!</v>
      </c>
      <c r="G13" s="25" t="e">
        <f t="shared" ca="1" si="1"/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f ca="1">SUMIFS(Histórico!$N$2:$N$500000,Histórico!$H$2:$H$500000,"Rosario Sur",Histórico!$A$2:$A$500000,CuadroWeb_fórmulas!$C$5)</f>
        <v>0</v>
      </c>
      <c r="D15" s="24" t="e">
        <f ca="1">AVERAGEIFS(Histórico!$N$2:$N$500000,Histórico!$H$2:$H$500000,"Rosario Sur",Histórico!$B$2:$B$500000,WEEKNUM(TODAY()-7),Histórico!$D$2:$D$500000,YEAR(TODAY()-7))*13</f>
        <v>#DIV/0!</v>
      </c>
      <c r="E15" s="24" t="e">
        <f ca="1">AVERAGEIFS(Histórico!$N$2:$N$500000,Histórico!$H$2:$H$500000,"Rosario Sur",Histórico!$B$2:$B$500000,WEEKNUM(TODAY()),Histórico!$D$2:$D$500000,YEAR(TODAY()-365))*13</f>
        <v>#DIV/0!</v>
      </c>
      <c r="F15" s="25" t="e">
        <f ca="1">C15/D15-1</f>
        <v>#DIV/0!</v>
      </c>
      <c r="G15" s="25" t="e">
        <f ca="1">C15/E15-1</f>
        <v>#DIV/0!</v>
      </c>
    </row>
    <row r="16" spans="1:10" ht="14.25" hidden="1" customHeight="1" x14ac:dyDescent="0.25">
      <c r="B16" s="21" t="s">
        <v>6</v>
      </c>
      <c r="C16" s="24">
        <f ca="1">SUMIFS(Histórico!$K$2:$K$500000,Histórico!$H$2:$H$500000,"Rosario Sur",Histórico!$A$2:$A$500000,CuadroWeb_fórmulas!$C$5)</f>
        <v>0</v>
      </c>
      <c r="D16" s="24" t="e">
        <f ca="1">AVERAGEIFS(Histórico!$K$2:$K$500000,Histórico!$H$2:$H$500000,"Rosario Sur",Histórico!$B$2:$B$500000,WEEKNUM(TODAY()-7),Histórico!$D$2:$D$500000,YEAR(TODAY()-7))*13</f>
        <v>#DIV/0!</v>
      </c>
      <c r="E16" s="24" t="e">
        <f ca="1">AVERAGEIFS(Histórico!$K$2:$K$500000,Histórico!$H$2:$H$500000,"Rosario Sur",Histórico!$B$2:$B$500000,WEEKNUM(TODAY()),Histórico!$D$2:$D$500000,YEAR(TODAY()-365))*13</f>
        <v>#DIV/0!</v>
      </c>
      <c r="F16" s="25" t="e">
        <f t="shared" ref="F16:F21" ca="1" si="2">C16/D16-1</f>
        <v>#DIV/0!</v>
      </c>
      <c r="G16" s="25" t="e">
        <f t="shared" ref="G16:G21" ca="1" si="3">C16/E16-1</f>
        <v>#DIV/0!</v>
      </c>
    </row>
    <row r="17" spans="2:10" ht="14.25" hidden="1" customHeight="1" x14ac:dyDescent="0.25">
      <c r="B17" s="21" t="s">
        <v>5</v>
      </c>
      <c r="C17" s="24">
        <f ca="1">SUMIFS(Histórico!$J$2:$J$500000,Histórico!$H$2:$H$500000,"Rosario Sur",Histórico!$A$2:$A$500000,CuadroWeb_fórmulas!$C$5)</f>
        <v>0</v>
      </c>
      <c r="D17" s="24" t="e">
        <f ca="1">AVERAGEIFS(Histórico!$J$2:$J$500000,Histórico!$H$2:$H$500000,"Rosario Sur",Histórico!$B$2:$B$500000,WEEKNUM(TODAY()-7),Histórico!$D$2:$D$500000,YEAR(TODAY()-7))*13</f>
        <v>#DIV/0!</v>
      </c>
      <c r="E17" s="24" t="e">
        <f ca="1">AVERAGEIFS(Histórico!$J$2:$J$500000,Histórico!$H$2:$H$500000,"Rosario Sur",Histórico!$B$2:$B$500000,WEEKNUM(TODAY()),Histórico!$D$2:$D$500000,YEAR(TODAY()-365))*13</f>
        <v>#DIV/0!</v>
      </c>
      <c r="F17" s="25" t="e">
        <f t="shared" ca="1" si="2"/>
        <v>#DIV/0!</v>
      </c>
      <c r="G17" s="25" t="e">
        <f t="shared" ca="1" si="3"/>
        <v>#DIV/0!</v>
      </c>
    </row>
    <row r="18" spans="2:10" ht="14.25" hidden="1" customHeight="1" x14ac:dyDescent="0.25">
      <c r="B18" s="21" t="s">
        <v>7</v>
      </c>
      <c r="C18" s="24">
        <f ca="1">SUMIFS(Histórico!$L$2:$L$500000,Histórico!$H$2:$H$500000,"Rosario Sur",Histórico!$A$2:$A$500000,CuadroWeb_fórmulas!$C$5)</f>
        <v>0</v>
      </c>
      <c r="D18" s="24" t="e">
        <f ca="1">AVERAGEIFS(Histórico!$L$2:$L$500000,Histórico!$H$2:$H$500000,"Rosario Sur",Histórico!$B$2:$B$500000,WEEKNUM(TODAY()-7),Histórico!$D$2:$D$500000,YEAR(TODAY()-7))*13</f>
        <v>#DIV/0!</v>
      </c>
      <c r="E18" s="24" t="e">
        <f ca="1">AVERAGEIFS(Histórico!$L$2:$L$500000,Histórico!$H$2:$H$500000,"Rosario Sur",Histórico!$B$2:$B$500000,WEEKNUM(TODAY()),Histórico!$D$2:$D$500000,YEAR(TODAY()-365))*13</f>
        <v>#DIV/0!</v>
      </c>
      <c r="F18" s="25" t="e">
        <f t="shared" ca="1" si="2"/>
        <v>#DIV/0!</v>
      </c>
      <c r="G18" s="25" t="e">
        <f t="shared" ca="1" si="3"/>
        <v>#DIV/0!</v>
      </c>
    </row>
    <row r="19" spans="2:10" ht="14.25" hidden="1" customHeight="1" x14ac:dyDescent="0.25">
      <c r="B19" s="21" t="s">
        <v>8</v>
      </c>
      <c r="C19" s="24">
        <f ca="1">SUMIFS(Histórico!$M$2:$M$500000,Histórico!$H$2:$H$500000,"Rosario Sur",Histórico!$A$2:$A$500000,CuadroWeb_fórmulas!$C$5)</f>
        <v>0</v>
      </c>
      <c r="D19" s="24" t="e">
        <f ca="1">AVERAGEIFS(Histórico!$M$2:$M$500000,Histórico!$H$2:$H$500000,"Rosario Sur",Histórico!$B$2:$B$500000,WEEKNUM(TODAY()-7),Histórico!$D$2:$D$500000,YEAR(TODAY()-7))*13</f>
        <v>#DIV/0!</v>
      </c>
      <c r="E19" s="24" t="e">
        <f ca="1">AVERAGEIFS(Histórico!$M$2:$M$500000,Histórico!$H$2:$H$500000,"Rosario Sur",Histórico!$B$2:$B$500000,WEEKNUM(TODAY()),Histórico!$D$2:$D$500000,YEAR(TODAY()-365))*13</f>
        <v>#DIV/0!</v>
      </c>
      <c r="F19" s="25" t="e">
        <f t="shared" ca="1" si="2"/>
        <v>#DIV/0!</v>
      </c>
      <c r="G19" s="25" t="e">
        <f t="shared" ca="1" si="3"/>
        <v>#DIV/0!</v>
      </c>
    </row>
    <row r="20" spans="2:10" ht="14.25" hidden="1" customHeight="1" x14ac:dyDescent="0.25">
      <c r="B20" s="21" t="s">
        <v>10</v>
      </c>
      <c r="C20" s="24">
        <f ca="1">SUMIFS(Histórico!$O$2:$O$500000,Histórico!$H$2:$H$500000,"Rosario Sur",Histórico!$A$2:$A$500000,CuadroWeb_fórmulas!$C$5)</f>
        <v>0</v>
      </c>
      <c r="D20" s="24" t="e">
        <f ca="1">AVERAGEIFS(Histórico!$O$2:$O$500000,Histórico!$H$2:$H$500000,"Rosario Sur",Histórico!$B$2:$B$500000,WEEKNUM(TODAY()-7),Histórico!$D$2:$D$500000,YEAR(TODAY()-7))*13</f>
        <v>#DIV/0!</v>
      </c>
      <c r="E20" s="24" t="e">
        <f ca="1">AVERAGEIFS(Histórico!$O$2:$O$500000,Histórico!$H$2:$H$500000,"Rosario Sur",Histórico!$B$2:$B$500000,WEEKNUM(TODAY()),Histórico!$D$2:$D$500000,YEAR(TODAY()-365))*13</f>
        <v>#DIV/0!</v>
      </c>
      <c r="F20" s="25" t="e">
        <f t="shared" ca="1" si="2"/>
        <v>#DIV/0!</v>
      </c>
      <c r="G20" s="25" t="e">
        <f t="shared" ca="1" si="3"/>
        <v>#DIV/0!</v>
      </c>
    </row>
    <row r="21" spans="2:10" ht="14.25" hidden="1" customHeight="1" x14ac:dyDescent="0.25">
      <c r="B21" s="21" t="s">
        <v>4</v>
      </c>
      <c r="C21" s="24">
        <f ca="1">SUM(C15:C20)</f>
        <v>0</v>
      </c>
      <c r="D21" s="24" t="e">
        <f ca="1">SUM(D15:D20)</f>
        <v>#DIV/0!</v>
      </c>
      <c r="E21" s="24" t="e">
        <f ca="1">SUM(E15:E20)</f>
        <v>#DIV/0!</v>
      </c>
      <c r="F21" s="25" t="e">
        <f t="shared" ca="1" si="2"/>
        <v>#DIV/0!</v>
      </c>
      <c r="G21" s="25" t="e">
        <f t="shared" ca="1" si="3"/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f ca="1">C7+C15</f>
        <v>0</v>
      </c>
      <c r="D23" s="38" t="e">
        <f ca="1">D7+D15</f>
        <v>#DIV/0!</v>
      </c>
      <c r="E23" s="38" t="e">
        <f ca="1">E7+E15</f>
        <v>#DIV/0!</v>
      </c>
      <c r="F23" s="39" t="e">
        <f ca="1">C23/D23-1</f>
        <v>#DIV/0!</v>
      </c>
      <c r="G23" s="39" t="e">
        <f ca="1">C23/E23-1</f>
        <v>#DIV/0!</v>
      </c>
    </row>
    <row r="24" spans="2:10" ht="12.95" customHeight="1" x14ac:dyDescent="0.25">
      <c r="B24" s="21" t="s">
        <v>6</v>
      </c>
      <c r="C24" s="38">
        <f t="shared" ref="C24:D29" ca="1" si="4">C8+C16</f>
        <v>0</v>
      </c>
      <c r="D24" s="38" t="e">
        <f t="shared" ca="1" si="4"/>
        <v>#DIV/0!</v>
      </c>
      <c r="E24" s="38" t="e">
        <f t="shared" ref="E24" ca="1" si="5">E8+E16</f>
        <v>#DIV/0!</v>
      </c>
      <c r="F24" s="39" t="e">
        <f t="shared" ref="F24:F29" ca="1" si="6">C24/D24-1</f>
        <v>#DIV/0!</v>
      </c>
      <c r="G24" s="39" t="e">
        <f t="shared" ref="G24:G29" ca="1" si="7">C24/E24-1</f>
        <v>#DIV/0!</v>
      </c>
    </row>
    <row r="25" spans="2:10" ht="12.95" customHeight="1" x14ac:dyDescent="0.25">
      <c r="B25" s="21" t="s">
        <v>5</v>
      </c>
      <c r="C25" s="38">
        <f t="shared" ca="1" si="4"/>
        <v>0</v>
      </c>
      <c r="D25" s="38" t="e">
        <f t="shared" ca="1" si="4"/>
        <v>#DIV/0!</v>
      </c>
      <c r="E25" s="38" t="e">
        <f t="shared" ref="E25" ca="1" si="8">E9+E17</f>
        <v>#DIV/0!</v>
      </c>
      <c r="F25" s="39" t="e">
        <f t="shared" ca="1" si="6"/>
        <v>#DIV/0!</v>
      </c>
      <c r="G25" s="39" t="e">
        <f t="shared" ca="1" si="7"/>
        <v>#DIV/0!</v>
      </c>
    </row>
    <row r="26" spans="2:10" ht="12.95" customHeight="1" x14ac:dyDescent="0.25">
      <c r="B26" s="21" t="s">
        <v>7</v>
      </c>
      <c r="C26" s="38">
        <f t="shared" ca="1" si="4"/>
        <v>0</v>
      </c>
      <c r="D26" s="38">
        <v>0</v>
      </c>
      <c r="E26" s="38" t="e">
        <f t="shared" ref="E26" ca="1" si="9">E10+E18</f>
        <v>#DIV/0!</v>
      </c>
      <c r="F26" s="39">
        <v>0</v>
      </c>
      <c r="G26" s="39" t="e">
        <f t="shared" ca="1" si="7"/>
        <v>#DIV/0!</v>
      </c>
    </row>
    <row r="27" spans="2:10" ht="12.95" customHeight="1" x14ac:dyDescent="0.25">
      <c r="B27" s="21" t="s">
        <v>8</v>
      </c>
      <c r="C27" s="38">
        <f t="shared" ca="1" si="4"/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f t="shared" ca="1" si="4"/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f t="shared" ca="1" si="4"/>
        <v>0</v>
      </c>
      <c r="D29" s="38">
        <v>4426</v>
      </c>
      <c r="E29" s="38">
        <v>8457</v>
      </c>
      <c r="F29" s="39">
        <f t="shared" ca="1" si="6"/>
        <v>-1</v>
      </c>
      <c r="G29" s="39">
        <f t="shared" ca="1" si="7"/>
        <v>-1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f ca="1">SUMIFS(Histórico!$N$2:$N$99997,Histórico!$B$2:$B$99997,WEEKNUM(TODAY()),Histórico!$D$2:$D$99997,YEAR(TODAY()),Histórico!$E$2:$E$99997,"Rosario y Zona")</f>
        <v>0</v>
      </c>
      <c r="D31" s="38">
        <f ca="1">SUMIFS(Histórico!$N$2:$N$99997,Histórico!$C$2:$C$99997,MONTH(TODAY()),Histórico!$D$2:$D$99997,YEAR(TODAY()),Histórico!$E$2:$E$99997,"Rosario y Zona")</f>
        <v>0</v>
      </c>
      <c r="E31" s="38">
        <f ca="1">SUMIFS(Histórico!$N$2:$N$99997,Histórico!$C$2:$C$99997,MONTH(TODAY())-1,Histórico!$D$2:$D$99997,YEAR(TODAY()),Histórico!$E$2:$E$99997,"Rosario y Zona",Histórico!$A$2:$A$99997,$J$3)</f>
        <v>0</v>
      </c>
      <c r="F31" s="38">
        <f ca="1">SUMIFS(Histórico!$N$2:$N$99997,Histórico!$D$2:$D$99997,YEAR(TODAY()),Histórico!$E$2:$E$99997,"Rosario y Zona")</f>
        <v>0</v>
      </c>
      <c r="G31" s="38">
        <f ca="1">SUMIFS(Histórico!$N$2:$N$99997,Histórico!$D$2:$D$99997,YEAR(TODAY())-1,Histórico!$E$2:$E$99997,"Rosario y Zona",Histórico!$A$2:$A$99997,$J$2)</f>
        <v>0</v>
      </c>
      <c r="I31" s="31"/>
      <c r="J31" s="31"/>
    </row>
    <row r="32" spans="2:10" ht="12.95" customHeight="1" x14ac:dyDescent="0.25">
      <c r="B32" s="21" t="s">
        <v>6</v>
      </c>
      <c r="C32" s="38">
        <f ca="1">SUMIFS(Histórico!$K$2:$K$99997,Histórico!$B$2:$B$99997,WEEKNUM(TODAY()),Histórico!$D$2:$D$99997,YEAR(TODAY()),Histórico!$E$2:$E$99997,"Rosario y Zona")</f>
        <v>0</v>
      </c>
      <c r="D32" s="38">
        <f ca="1">SUMIFS(Histórico!$K$2:$K$99997,Histórico!$C$2:$C$99997,MONTH(TODAY()),Histórico!$D$2:$D$99997,YEAR(TODAY()),Histórico!$E$2:$E$99997,"Rosario y Zona")</f>
        <v>0</v>
      </c>
      <c r="E32" s="38">
        <f ca="1">SUMIFS(Histórico!$K$2:$K$99997,Histórico!$C$2:$C$99997,MONTH(TODAY())-1,Histórico!$D$2:$D$99997,YEAR(TODAY()),Histórico!$E$2:$E$99997,"Rosario y Zona",Histórico!$A$2:$A$99997,$J$3)</f>
        <v>0</v>
      </c>
      <c r="F32" s="38">
        <f ca="1">SUMIFS(Histórico!$K$2:$K$99997,Histórico!$D$2:$D$99997,YEAR(TODAY()),Histórico!$E$2:$E$99997,"Rosario y Zona")</f>
        <v>0</v>
      </c>
      <c r="G32" s="38">
        <f ca="1">SUMIFS(Histórico!$K$2:$K$99997,Histórico!$D$2:$D$99997,YEAR(TODAY())-1,Histórico!$E$2:$E$99997,"Rosario y Zona",Histórico!$A$2:$A$99997,$J$2)</f>
        <v>0</v>
      </c>
    </row>
    <row r="33" spans="2:7" ht="12.95" customHeight="1" x14ac:dyDescent="0.25">
      <c r="B33" s="21" t="s">
        <v>5</v>
      </c>
      <c r="C33" s="38">
        <f ca="1">SUMIFS(Histórico!$J$2:$J$99997,Histórico!$B$2:$B$99997,WEEKNUM(TODAY()),Histórico!$D$2:$D$99997,YEAR(TODAY()),Histórico!$E$2:$E$99997,"Rosario y Zona")</f>
        <v>0</v>
      </c>
      <c r="D33" s="38">
        <f ca="1">SUMIFS(Histórico!$J$2:$J$99997,Histórico!$C$2:$C$99997,MONTH(TODAY()),Histórico!$D$2:$D$99997,YEAR(TODAY()),Histórico!$E$2:$E$99997,"Rosario y Zona")</f>
        <v>0</v>
      </c>
      <c r="E33" s="38">
        <f ca="1">SUMIFS(Histórico!$J$2:$J$99997,Histórico!$C$2:$C$99997,MONTH(TODAY())-1,Histórico!$D$2:$D$99997,YEAR(TODAY()),Histórico!$E$2:$E$99997,"Rosario y Zona",Histórico!$A$2:$A$99997,$J$3)</f>
        <v>0</v>
      </c>
      <c r="F33" s="38">
        <f ca="1">SUMIFS(Histórico!$J$2:$J$99997,Histórico!$D$2:$D$99997,YEAR(TODAY()),Histórico!$E$2:$E$99997,"Rosario y Zona")</f>
        <v>0</v>
      </c>
      <c r="G33" s="38">
        <f ca="1">SUMIFS(Histórico!$J$2:$J$99997,Histórico!$D$2:$D$99997,YEAR(TODAY())-1,Histórico!$E$2:$E$99997,"Rosario y Zona",Histórico!$A$2:$A$99997,$J$2)</f>
        <v>0</v>
      </c>
    </row>
    <row r="34" spans="2:7" ht="12.95" customHeight="1" x14ac:dyDescent="0.25">
      <c r="B34" s="21" t="s">
        <v>7</v>
      </c>
      <c r="C34" s="38">
        <f ca="1">SUMIFS(Histórico!$L$2:$L$99997,Histórico!$B$2:$B$99997,WEEKNUM(TODAY()),Histórico!$D$2:$D$99997,YEAR(TODAY()),Histórico!$E$2:$E$99997,"Rosario y Zona")</f>
        <v>0</v>
      </c>
      <c r="D34" s="38">
        <f ca="1">SUMIFS(Histórico!$L$2:$L$99997,Histórico!$C$2:$C$99997,MONTH(TODAY()),Histórico!$D$2:$D$99997,YEAR(TODAY()),Histórico!$E$2:$E$99997,"Rosario y Zona")</f>
        <v>0</v>
      </c>
      <c r="E34" s="38">
        <f ca="1">SUMIFS(Histórico!$L$2:$L$99997,Histórico!$C$2:$C$99997,MONTH(TODAY())-1,Histórico!$D$2:$D$99997,YEAR(TODAY()),Histórico!$E$2:$E$99997,"Rosario y Zona",Histórico!$A$2:$A$99997,$J$3)</f>
        <v>0</v>
      </c>
      <c r="F34" s="38">
        <f ca="1">SUMIFS(Histórico!$L$2:$L$99997,Histórico!$D$2:$D$99997,YEAR(TODAY()),Histórico!$E$2:$E$99997,"Rosario y Zona")</f>
        <v>0</v>
      </c>
      <c r="G34" s="38">
        <f ca="1">SUMIFS(Histórico!$L$2:$L$99997,Histórico!$D$2:$D$99997,YEAR(TODAY())-1,Histórico!$E$2:$E$99997,"Rosario y Zona",Histórico!$A$2:$A$99997,$J$2)</f>
        <v>0</v>
      </c>
    </row>
    <row r="35" spans="2:7" ht="12.95" customHeight="1" x14ac:dyDescent="0.25">
      <c r="B35" s="21" t="s">
        <v>8</v>
      </c>
      <c r="C35" s="38">
        <f ca="1">SUMIFS(Histórico!$M$2:$M$99997,Histórico!$B$2:$B$99997,WEEKNUM(TODAY()),Histórico!$D$2:$D$99997,YEAR(TODAY()),Histórico!$E$2:$E$99997,"Rosario y Zona")</f>
        <v>0</v>
      </c>
      <c r="D35" s="38">
        <f ca="1">SUMIFS(Histórico!$M$2:$M$99997,Histórico!$C$2:$C$99997,MONTH(TODAY()),Histórico!$D$2:$D$99997,YEAR(TODAY()),Histórico!$E$2:$E$99997,"Rosario y Zona")</f>
        <v>0</v>
      </c>
      <c r="E35" s="38">
        <f ca="1">SUMIFS(Histórico!$M$2:$M$99997,Histórico!$C$2:$C$99997,MONTH(TODAY())-1,Histórico!$D$2:$D$99997,YEAR(TODAY()),Histórico!$E$2:$E$99997,"Rosario y Zona",Histórico!$A$2:$A$99997,$J$3)</f>
        <v>0</v>
      </c>
      <c r="F35" s="38">
        <f ca="1">SUMIFS(Histórico!$M$2:$M$99997,Histórico!$D$2:$D$99997,YEAR(TODAY()),Histórico!$E$2:$E$99997,"Rosario y Zona")</f>
        <v>0</v>
      </c>
      <c r="G35" s="38">
        <f ca="1">SUMIFS(Histórico!$M$2:$M$99997,Histórico!$D$2:$D$99997,YEAR(TODAY())-1,Histórico!$E$2:$E$99997,"Rosario y Zona",Histórico!$A$2:$A$99997,$J$2)</f>
        <v>0</v>
      </c>
    </row>
    <row r="36" spans="2:7" ht="12.95" customHeight="1" x14ac:dyDescent="0.25">
      <c r="B36" s="21" t="s">
        <v>10</v>
      </c>
      <c r="C36" s="38">
        <f ca="1">SUMIFS(Histórico!$O$2:$O$99997,Histórico!$B$2:$B$99997,WEEKNUM(TODAY()),Histórico!$D$2:$D$99997,YEAR(TODAY()),Histórico!$E$2:$E$99997,"Rosario y Zona")</f>
        <v>0</v>
      </c>
      <c r="D36" s="38">
        <f ca="1">SUMIFS(Histórico!$O$2:$O$99997,Histórico!$C$2:$C$99997,MONTH(TODAY()),Histórico!$D$2:$D$99997,YEAR(TODAY()),Histórico!$E$2:$E$99997,"Rosario y Zona")</f>
        <v>0</v>
      </c>
      <c r="E36" s="38">
        <f ca="1">SUMIFS(Histórico!$O$2:$O$99997,Histórico!$C$2:$C$99997,MONTH(TODAY())-1,Histórico!$D$2:$D$99997,YEAR(TODAY()),Histórico!$E$2:$E$99997,"Rosario y Zona",Histórico!$A$2:$A$99997,$J$3)</f>
        <v>0</v>
      </c>
      <c r="F36" s="38">
        <f ca="1">SUMIFS(Histórico!$O$2:$O$99997,Histórico!$D$2:$D$99997,YEAR(TODAY()),Histórico!$E$2:$E$99997,"Rosario y Zona")</f>
        <v>0</v>
      </c>
      <c r="G36" s="38">
        <f ca="1">SUMIFS(Histórico!$O$2:$O$99997,Histórico!$D$2:$D$99997,YEAR(TODAY())-1,Histórico!$E$2:$E$99997,"Rosario y Zona",Histórico!$A$2:$A$99997,$J$2)</f>
        <v>0</v>
      </c>
    </row>
    <row r="37" spans="2:7" ht="12.95" customHeight="1" x14ac:dyDescent="0.25">
      <c r="B37" s="21" t="s">
        <v>4</v>
      </c>
      <c r="C37" s="38">
        <f ca="1">SUM(C31:C36)</f>
        <v>0</v>
      </c>
      <c r="D37" s="38">
        <f ca="1">SUM(D31:D36)</f>
        <v>0</v>
      </c>
      <c r="E37" s="38">
        <f ca="1">SUM(E31:E36)</f>
        <v>0</v>
      </c>
      <c r="F37" s="38">
        <f ca="1">SUM(F31:F36)</f>
        <v>0</v>
      </c>
      <c r="G37" s="38">
        <f ca="1">SUM(G31:G36)</f>
        <v>0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G29 F20 F11 E13:H13 G11:H11 H31 F12: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6B8FDE0C-14E8-4C9D-A958-EFAB6065448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646282-832D-4F71-A25F-A38A334630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C12A06B6-BCA4-4831-BD54-EC8EE42D6CBD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